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Print_Area" localSheetId="0">Sheet1!$A$1:$I$93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G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4月2日已拨付第一期</t>
        </r>
      </text>
    </comment>
    <comment ref="D1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已经加运动会</t>
        </r>
      </text>
    </comment>
    <comment ref="G4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5份生活包</t>
        </r>
      </text>
    </comment>
    <comment ref="D4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12月23日探访南部战区3名，12月16日去广医一院探访13名，12月25日去中肿探访1名，12月30日再去南部战区探访1名</t>
        </r>
      </text>
    </comment>
    <comment ref="G6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采购13份生活包</t>
        </r>
      </text>
    </comment>
    <comment ref="D6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使用腾讯公益生活包的钱</t>
        </r>
      </text>
    </comment>
    <comment ref="D65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使用腾讯公益生活包的钱
</t>
        </r>
      </text>
    </comment>
    <comment ref="G6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30份生活包</t>
        </r>
      </text>
    </comment>
    <comment ref="G6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采购15份生活包</t>
        </r>
      </text>
    </comment>
    <comment ref="G69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采购15份生活包</t>
        </r>
      </text>
    </comment>
    <comment ref="G7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购买线上回访不在广州的11名病童礼物</t>
        </r>
      </text>
    </comment>
  </commentList>
</comments>
</file>

<file path=xl/sharedStrings.xml><?xml version="1.0" encoding="utf-8"?>
<sst xmlns="http://schemas.openxmlformats.org/spreadsheetml/2006/main" count="166" uniqueCount="109">
  <si>
    <t>附件2：</t>
  </si>
  <si>
    <t>病童成长关怀项目2025年服务病童人次、志愿者参与人次和财务统计表</t>
  </si>
  <si>
    <t>序号</t>
  </si>
  <si>
    <t>具体内容</t>
  </si>
  <si>
    <t>预算（元）</t>
  </si>
  <si>
    <t>具体项目</t>
  </si>
  <si>
    <t>服务病童（人次）</t>
  </si>
  <si>
    <t>志愿者参与（人次）</t>
  </si>
  <si>
    <t>实际支出（元）</t>
  </si>
  <si>
    <t>资金来源</t>
  </si>
  <si>
    <t>备注</t>
  </si>
  <si>
    <t>第一期骑士漂流记</t>
  </si>
  <si>
    <t>第一期骑士漂流记活动</t>
  </si>
  <si>
    <t>腾讯公益病童关怀-活动费用</t>
  </si>
  <si>
    <t>/</t>
  </si>
  <si>
    <t>第二期骑士漂流记</t>
  </si>
  <si>
    <t>第二期骑士漂流记活动</t>
  </si>
  <si>
    <t>寻声者“爱·回响”回访</t>
  </si>
  <si>
    <t>病童生日会</t>
  </si>
  <si>
    <t>【医心向阳，暖贺新生】南方医科大学珠江医院病童生日会项目</t>
  </si>
  <si>
    <t>“健康打卡，活力重生”项目方案--激励患白血病儿童参与运动</t>
  </si>
  <si>
    <t>4月1、8、15、22、29日</t>
  </si>
  <si>
    <t>5月6、13、20、30日</t>
  </si>
  <si>
    <t>6月3、11、18、24日</t>
  </si>
  <si>
    <t>7月1、8、15、22、29日</t>
  </si>
  <si>
    <t>8月5、8、12、15、19、22、26、29日</t>
  </si>
  <si>
    <t>9月2、5、12、16、19、30日</t>
  </si>
  <si>
    <t>10月10、14、21、28日</t>
  </si>
  <si>
    <t>11月4、11、18、21、25日</t>
  </si>
  <si>
    <t>12月5、9、18、23日</t>
  </si>
  <si>
    <t>小计</t>
  </si>
  <si>
    <t>每月团队组织的病童探访活动</t>
  </si>
  <si>
    <t>1月新春探访</t>
  </si>
  <si>
    <t>广州慧真网络科技有限公司</t>
  </si>
  <si>
    <t>2月22日探访</t>
  </si>
  <si>
    <t>3月15日探访</t>
  </si>
  <si>
    <t>4月12日探访</t>
  </si>
  <si>
    <t>5月24日探访</t>
  </si>
  <si>
    <t>6月21日探访</t>
  </si>
  <si>
    <t>7月12日探访</t>
  </si>
  <si>
    <t>8月23日探访</t>
  </si>
  <si>
    <t>9月20日探访</t>
  </si>
  <si>
    <t>10月25日探访</t>
  </si>
  <si>
    <t>11月29日探访</t>
  </si>
  <si>
    <t>12月13日探访</t>
  </si>
  <si>
    <t>个案探访</t>
  </si>
  <si>
    <t>2月26日探访</t>
  </si>
  <si>
    <t>腾讯公益病童关怀-生活包</t>
  </si>
  <si>
    <t>3月采购50瓶小佳膳奶粉</t>
  </si>
  <si>
    <t>3月7、12、19、20日探访</t>
  </si>
  <si>
    <t>4月7日探访</t>
  </si>
  <si>
    <t>4月22日探访</t>
  </si>
  <si>
    <t>4月28日探访</t>
  </si>
  <si>
    <t>恤孤助学会团员共同出资</t>
  </si>
  <si>
    <t>5月13、21日探访</t>
  </si>
  <si>
    <t>6月采购42瓶小佳膳奶粉</t>
  </si>
  <si>
    <t>6月12、17、26探访</t>
  </si>
  <si>
    <t>7月10、17日探访</t>
  </si>
  <si>
    <t>8月采购45瓶小佳膳奶粉</t>
  </si>
  <si>
    <t>8月14、21、28探访</t>
  </si>
  <si>
    <t>9月11、26日探访</t>
  </si>
  <si>
    <t>10月23、24、30日</t>
  </si>
  <si>
    <t>10月采购50瓶小佳膳奶粉</t>
  </si>
  <si>
    <t>11月采购50瓶小佳膳奶粉</t>
  </si>
  <si>
    <t>12月探访个案购买生活包</t>
  </si>
  <si>
    <t>采购制作100份画作拼图、50份贺卡费用</t>
  </si>
  <si>
    <t>病童生活包</t>
  </si>
  <si>
    <t>2月珠江医院派发生活包</t>
  </si>
  <si>
    <t>家叶鸿图天下（广州）投资顾问有限公司、广州市开心猴子网络科技有限公司</t>
  </si>
  <si>
    <t>4月15日世界肿瘤日前夕在珠江医院派发生活包</t>
  </si>
  <si>
    <t>7月珠江医院派发生活包</t>
  </si>
  <si>
    <t>9月珠江医院派发生活包</t>
  </si>
  <si>
    <t>12月珠江医院派发生活包</t>
  </si>
  <si>
    <t>易娱病童关怀</t>
  </si>
  <si>
    <t>易娱专项项目六一回访活动</t>
  </si>
  <si>
    <t>易娱专项-病童关怀</t>
  </si>
  <si>
    <t>易娱专项项目冬至回访活动</t>
  </si>
  <si>
    <t>易娱专项-项目执行费-宣传费</t>
  </si>
  <si>
    <t>哥弟病童关怀</t>
  </si>
  <si>
    <t>9月16、17日探访6名</t>
  </si>
  <si>
    <t>菩及深呼吸共愈计划病童救助专项-病童跟踪关怀</t>
  </si>
  <si>
    <t>10月23日探访1名</t>
  </si>
  <si>
    <t>10月28、29日探访7名</t>
  </si>
  <si>
    <t>10月30探访1名</t>
  </si>
  <si>
    <t>11月10-14日探访14名</t>
  </si>
  <si>
    <t>11月18日-27日探访9名</t>
  </si>
  <si>
    <t>11月29日探访15名</t>
  </si>
  <si>
    <t>12月9日探访5名</t>
  </si>
  <si>
    <t>12月11日探访5名</t>
  </si>
  <si>
    <t>12月13日探访4名</t>
  </si>
  <si>
    <t>12月17日探访2名</t>
  </si>
  <si>
    <t>12月线上回访病童17名</t>
  </si>
  <si>
    <t>其他活动</t>
  </si>
  <si>
    <t>六一前夕携手富盈寰宇公司在珠江医院派发玩具</t>
  </si>
  <si>
    <t>合计</t>
  </si>
  <si>
    <t>年份</t>
  </si>
  <si>
    <t>病童成长关怀项目
服务人次</t>
  </si>
  <si>
    <t>2014年</t>
  </si>
  <si>
    <t>2015年</t>
  </si>
  <si>
    <t>2016年</t>
  </si>
  <si>
    <t>2017年</t>
  </si>
  <si>
    <t>2018年</t>
  </si>
  <si>
    <t>2019年</t>
  </si>
  <si>
    <t>2020年</t>
  </si>
  <si>
    <t>2021年</t>
  </si>
  <si>
    <t>2022年</t>
  </si>
  <si>
    <t>2023年</t>
  </si>
  <si>
    <t>2024年</t>
  </si>
  <si>
    <t>2025年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</si>
</sst>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0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9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31" applyNumberFormat="0" applyAlignment="0" applyProtection="0">
      <alignment vertical="center"/>
    </xf>
    <xf numFmtId="0" fontId="17" fillId="7" borderId="32" applyNumberFormat="0" applyAlignment="0" applyProtection="0">
      <alignment vertical="center"/>
    </xf>
    <xf numFmtId="0" fontId="18" fillId="7" borderId="31" applyNumberFormat="0" applyAlignment="0" applyProtection="0">
      <alignment vertical="center"/>
    </xf>
    <xf numFmtId="0" fontId="19" fillId="8" borderId="33" applyNumberFormat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Border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43" fontId="4" fillId="0" borderId="9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 wrapText="1"/>
    </xf>
    <xf numFmtId="176" fontId="4" fillId="0" borderId="8" xfId="0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43" fontId="4" fillId="0" borderId="11" xfId="0" applyNumberFormat="1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43" fontId="4" fillId="0" borderId="13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right" vertical="center"/>
    </xf>
    <xf numFmtId="0" fontId="4" fillId="0" borderId="14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6" fontId="6" fillId="2" borderId="8" xfId="0" applyNumberFormat="1" applyFont="1" applyFill="1" applyBorder="1" applyAlignment="1">
      <alignment horizontal="right" vertical="center"/>
    </xf>
    <xf numFmtId="176" fontId="3" fillId="2" borderId="8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43" fontId="4" fillId="0" borderId="8" xfId="0" applyNumberFormat="1" applyFont="1" applyFill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/>
    </xf>
    <xf numFmtId="176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43" fontId="3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76" fontId="6" fillId="3" borderId="18" xfId="0" applyNumberFormat="1" applyFont="1" applyFill="1" applyBorder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 wrapText="1"/>
    </xf>
    <xf numFmtId="43" fontId="5" fillId="0" borderId="17" xfId="0" applyNumberFormat="1" applyFont="1" applyBorder="1" applyAlignment="1">
      <alignment horizontal="center" vertical="center"/>
    </xf>
    <xf numFmtId="43" fontId="5" fillId="0" borderId="12" xfId="0" applyNumberFormat="1" applyFont="1" applyBorder="1" applyAlignment="1">
      <alignment horizontal="center" vertical="center"/>
    </xf>
    <xf numFmtId="176" fontId="4" fillId="0" borderId="9" xfId="0" applyNumberFormat="1" applyFont="1" applyFill="1" applyBorder="1" applyAlignment="1">
      <alignment horizontal="right" vertical="center" wrapText="1"/>
    </xf>
    <xf numFmtId="176" fontId="4" fillId="0" borderId="13" xfId="0" applyNumberFormat="1" applyFont="1" applyFill="1" applyBorder="1" applyAlignment="1">
      <alignment horizontal="right" vertical="center" wrapText="1"/>
    </xf>
    <xf numFmtId="58" fontId="4" fillId="0" borderId="8" xfId="0" applyNumberFormat="1" applyFont="1" applyFill="1" applyBorder="1" applyAlignment="1">
      <alignment horizontal="center" vertical="center" wrapText="1"/>
    </xf>
    <xf numFmtId="43" fontId="6" fillId="3" borderId="18" xfId="0" applyNumberFormat="1" applyFont="1" applyFill="1" applyBorder="1" applyAlignment="1">
      <alignment horizontal="center" vertical="center"/>
    </xf>
    <xf numFmtId="43" fontId="3" fillId="2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right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176" fontId="5" fillId="0" borderId="11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/>
    </xf>
    <xf numFmtId="176" fontId="5" fillId="0" borderId="13" xfId="0" applyNumberFormat="1" applyFont="1" applyFill="1" applyBorder="1" applyAlignment="1">
      <alignment horizontal="right" vertical="center"/>
    </xf>
    <xf numFmtId="176" fontId="5" fillId="0" borderId="13" xfId="0" applyNumberFormat="1" applyFont="1" applyFill="1" applyBorder="1" applyAlignment="1">
      <alignment horizontal="center" vertical="center"/>
    </xf>
    <xf numFmtId="0" fontId="5" fillId="0" borderId="13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176" fontId="6" fillId="4" borderId="21" xfId="0" applyNumberFormat="1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1" xfId="0" applyNumberFormat="1" applyFont="1" applyFill="1" applyBorder="1" applyAlignment="1">
      <alignment horizontal="center" vertical="center"/>
    </xf>
    <xf numFmtId="43" fontId="6" fillId="4" borderId="21" xfId="0" applyNumberFormat="1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 3 3" xfId="49"/>
    <cellStyle name="常规 10 2" xfId="50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3"/>
  <sheetViews>
    <sheetView tabSelected="1" zoomScale="85" zoomScaleNormal="85" workbookViewId="0">
      <pane xSplit="3" ySplit="3" topLeftCell="D4" activePane="bottomRight" state="frozen"/>
      <selection/>
      <selection pane="topRight"/>
      <selection pane="bottomLeft"/>
      <selection pane="bottomRight" activeCell="A1" sqref="A1:I1"/>
    </sheetView>
  </sheetViews>
  <sheetFormatPr defaultColWidth="8.89090909090909" defaultRowHeight="14"/>
  <cols>
    <col min="1" max="1" width="6.44545454545455" customWidth="1"/>
    <col min="2" max="2" width="21.7545454545455" customWidth="1"/>
    <col min="3" max="3" width="20.8" customWidth="1"/>
    <col min="4" max="4" width="47.4545454545455" customWidth="1"/>
    <col min="5" max="5" width="18.7363636363636" customWidth="1"/>
    <col min="6" max="6" width="20.3181818181818" customWidth="1"/>
    <col min="7" max="7" width="16.7727272727273" customWidth="1"/>
    <col min="8" max="8" width="25.2454545454545" customWidth="1"/>
    <col min="9" max="9" width="15.8545454545455" customWidth="1"/>
  </cols>
  <sheetData>
    <row r="1" ht="30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5"/>
      <c r="C2" s="5"/>
      <c r="D2" s="5"/>
      <c r="E2" s="5"/>
      <c r="F2" s="5"/>
      <c r="G2" s="5"/>
      <c r="H2" s="5"/>
      <c r="I2" s="6"/>
    </row>
    <row r="3" ht="30" customHeight="1" spans="1:9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9" t="s">
        <v>10</v>
      </c>
    </row>
    <row r="4" ht="30" customHeight="1" spans="1:9">
      <c r="A4" s="10">
        <v>1</v>
      </c>
      <c r="B4" s="11" t="s">
        <v>11</v>
      </c>
      <c r="C4" s="12">
        <v>57000</v>
      </c>
      <c r="D4" s="13" t="s">
        <v>12</v>
      </c>
      <c r="E4" s="14">
        <v>60</v>
      </c>
      <c r="F4" s="14">
        <v>14</v>
      </c>
      <c r="G4" s="15">
        <v>13073.24</v>
      </c>
      <c r="H4" s="16" t="s">
        <v>13</v>
      </c>
      <c r="I4" s="17" t="s">
        <v>14</v>
      </c>
    </row>
    <row r="5" ht="30" customHeight="1" spans="1:9">
      <c r="A5" s="10">
        <v>2</v>
      </c>
      <c r="B5" s="11" t="s">
        <v>15</v>
      </c>
      <c r="C5" s="18"/>
      <c r="D5" s="13" t="s">
        <v>16</v>
      </c>
      <c r="E5" s="14">
        <v>60</v>
      </c>
      <c r="F5" s="14">
        <v>18</v>
      </c>
      <c r="G5" s="15">
        <v>14608.81</v>
      </c>
      <c r="H5" s="19"/>
      <c r="I5" s="20"/>
    </row>
    <row r="6" ht="30" customHeight="1" spans="1:9">
      <c r="A6" s="10">
        <v>3</v>
      </c>
      <c r="B6" s="11" t="s">
        <v>17</v>
      </c>
      <c r="C6" s="21"/>
      <c r="D6" s="11" t="s">
        <v>17</v>
      </c>
      <c r="E6" s="14">
        <v>3</v>
      </c>
      <c r="F6" s="14">
        <v>0</v>
      </c>
      <c r="G6" s="15">
        <v>705.32</v>
      </c>
      <c r="H6" s="19"/>
      <c r="I6" s="20"/>
    </row>
    <row r="7" ht="30" customHeight="1" spans="1:9">
      <c r="A7" s="10">
        <v>4</v>
      </c>
      <c r="B7" s="11" t="s">
        <v>18</v>
      </c>
      <c r="C7" s="22">
        <v>0</v>
      </c>
      <c r="D7" s="13" t="s">
        <v>19</v>
      </c>
      <c r="E7" s="14">
        <v>60</v>
      </c>
      <c r="F7" s="14">
        <v>0</v>
      </c>
      <c r="G7" s="15">
        <v>0</v>
      </c>
      <c r="H7" s="19"/>
      <c r="I7" s="20"/>
    </row>
    <row r="8" ht="30" customHeight="1" spans="1:9">
      <c r="A8" s="23">
        <v>5</v>
      </c>
      <c r="B8" s="16" t="s">
        <v>20</v>
      </c>
      <c r="C8" s="12">
        <v>43000</v>
      </c>
      <c r="D8" s="24" t="s">
        <v>21</v>
      </c>
      <c r="E8" s="14">
        <v>31</v>
      </c>
      <c r="F8" s="14">
        <v>2</v>
      </c>
      <c r="G8" s="15">
        <v>30000</v>
      </c>
      <c r="H8" s="19"/>
      <c r="I8" s="20"/>
    </row>
    <row r="9" ht="30" customHeight="1" spans="1:9">
      <c r="A9" s="25"/>
      <c r="B9" s="19"/>
      <c r="C9" s="18"/>
      <c r="D9" s="24" t="s">
        <v>22</v>
      </c>
      <c r="E9" s="14">
        <v>46</v>
      </c>
      <c r="F9" s="14">
        <v>2</v>
      </c>
      <c r="G9" s="15">
        <v>0</v>
      </c>
      <c r="H9" s="19"/>
      <c r="I9" s="20"/>
    </row>
    <row r="10" ht="30" customHeight="1" spans="1:9">
      <c r="A10" s="25"/>
      <c r="B10" s="19"/>
      <c r="C10" s="18"/>
      <c r="D10" s="24" t="s">
        <v>23</v>
      </c>
      <c r="E10" s="14">
        <v>24</v>
      </c>
      <c r="F10" s="14">
        <v>1</v>
      </c>
      <c r="G10" s="15">
        <v>0</v>
      </c>
      <c r="H10" s="19"/>
      <c r="I10" s="20"/>
    </row>
    <row r="11" ht="30" customHeight="1" spans="1:9">
      <c r="A11" s="25"/>
      <c r="B11" s="19"/>
      <c r="C11" s="18"/>
      <c r="D11" s="24" t="s">
        <v>24</v>
      </c>
      <c r="E11" s="14">
        <v>26</v>
      </c>
      <c r="F11" s="14">
        <v>2</v>
      </c>
      <c r="G11" s="15">
        <v>0</v>
      </c>
      <c r="H11" s="19"/>
      <c r="I11" s="20"/>
    </row>
    <row r="12" ht="30" customHeight="1" spans="1:9">
      <c r="A12" s="25"/>
      <c r="B12" s="19"/>
      <c r="C12" s="18"/>
      <c r="D12" s="24" t="s">
        <v>25</v>
      </c>
      <c r="E12" s="14">
        <v>45</v>
      </c>
      <c r="F12" s="14">
        <v>1</v>
      </c>
      <c r="G12" s="15">
        <v>0</v>
      </c>
      <c r="H12" s="19"/>
      <c r="I12" s="20"/>
    </row>
    <row r="13" ht="30" customHeight="1" spans="1:9">
      <c r="A13" s="25"/>
      <c r="B13" s="19"/>
      <c r="C13" s="18"/>
      <c r="D13" s="24" t="s">
        <v>26</v>
      </c>
      <c r="E13" s="14">
        <v>31</v>
      </c>
      <c r="F13" s="14">
        <v>1</v>
      </c>
      <c r="G13" s="15">
        <v>0</v>
      </c>
      <c r="H13" s="19"/>
      <c r="I13" s="20"/>
    </row>
    <row r="14" ht="30" customHeight="1" spans="1:9">
      <c r="A14" s="25"/>
      <c r="B14" s="19"/>
      <c r="C14" s="18"/>
      <c r="D14" s="24" t="s">
        <v>27</v>
      </c>
      <c r="E14" s="14">
        <v>17</v>
      </c>
      <c r="F14" s="14">
        <v>1</v>
      </c>
      <c r="G14" s="15">
        <v>0</v>
      </c>
      <c r="H14" s="19"/>
      <c r="I14" s="20"/>
    </row>
    <row r="15" ht="30" customHeight="1" spans="1:9">
      <c r="A15" s="25"/>
      <c r="B15" s="19"/>
      <c r="C15" s="18"/>
      <c r="D15" s="24" t="s">
        <v>28</v>
      </c>
      <c r="E15" s="14">
        <v>31</v>
      </c>
      <c r="F15" s="14">
        <v>1</v>
      </c>
      <c r="G15" s="15">
        <v>0</v>
      </c>
      <c r="H15" s="19"/>
      <c r="I15" s="20"/>
    </row>
    <row r="16" ht="30" customHeight="1" spans="1:9">
      <c r="A16" s="26"/>
      <c r="B16" s="27"/>
      <c r="C16" s="21"/>
      <c r="D16" s="24" t="s">
        <v>29</v>
      </c>
      <c r="E16" s="14">
        <v>41</v>
      </c>
      <c r="F16" s="14">
        <v>1</v>
      </c>
      <c r="G16" s="15">
        <v>0</v>
      </c>
      <c r="H16" s="27"/>
      <c r="I16" s="28"/>
    </row>
    <row r="17" ht="30" customHeight="1" spans="1:9">
      <c r="A17" s="29" t="s">
        <v>30</v>
      </c>
      <c r="B17" s="30"/>
      <c r="C17" s="31">
        <f>SUM(C4:C16)</f>
        <v>100000</v>
      </c>
      <c r="D17" s="32" t="s">
        <v>14</v>
      </c>
      <c r="E17" s="33">
        <f>SUM(E4:E16)</f>
        <v>475</v>
      </c>
      <c r="F17" s="33">
        <f>SUM(F4:F16)</f>
        <v>44</v>
      </c>
      <c r="G17" s="34">
        <f>SUM(G4:G16)</f>
        <v>58387.37</v>
      </c>
      <c r="H17" s="35" t="s">
        <v>14</v>
      </c>
      <c r="I17" s="36" t="s">
        <v>14</v>
      </c>
    </row>
    <row r="18" s="1" customFormat="1" ht="30" customHeight="1" spans="1:9">
      <c r="A18" s="23">
        <v>6</v>
      </c>
      <c r="B18" s="16" t="s">
        <v>31</v>
      </c>
      <c r="C18" s="37">
        <v>30000</v>
      </c>
      <c r="D18" s="13" t="s">
        <v>32</v>
      </c>
      <c r="E18" s="14">
        <v>30</v>
      </c>
      <c r="F18" s="14">
        <v>36</v>
      </c>
      <c r="G18" s="15">
        <v>7200</v>
      </c>
      <c r="H18" s="16" t="s">
        <v>33</v>
      </c>
      <c r="I18" s="38" t="s">
        <v>14</v>
      </c>
    </row>
    <row r="19" s="1" customFormat="1" ht="30" customHeight="1" spans="1:9">
      <c r="A19" s="25"/>
      <c r="B19" s="19"/>
      <c r="C19" s="37"/>
      <c r="D19" s="13" t="s">
        <v>34</v>
      </c>
      <c r="E19" s="14">
        <v>10</v>
      </c>
      <c r="F19" s="14">
        <v>33</v>
      </c>
      <c r="G19" s="15">
        <v>1900</v>
      </c>
      <c r="H19" s="19"/>
      <c r="I19" s="39"/>
    </row>
    <row r="20" s="1" customFormat="1" ht="30" customHeight="1" spans="1:9">
      <c r="A20" s="25"/>
      <c r="B20" s="19"/>
      <c r="C20" s="37"/>
      <c r="D20" s="13" t="s">
        <v>35</v>
      </c>
      <c r="E20" s="14">
        <v>10</v>
      </c>
      <c r="F20" s="14">
        <v>31</v>
      </c>
      <c r="G20" s="15">
        <v>1983</v>
      </c>
      <c r="H20" s="19"/>
      <c r="I20" s="39"/>
    </row>
    <row r="21" s="1" customFormat="1" ht="30" customHeight="1" spans="1:9">
      <c r="A21" s="25"/>
      <c r="B21" s="19"/>
      <c r="C21" s="37"/>
      <c r="D21" s="13" t="s">
        <v>36</v>
      </c>
      <c r="E21" s="14">
        <v>10</v>
      </c>
      <c r="F21" s="14">
        <v>29</v>
      </c>
      <c r="G21" s="15">
        <v>1992</v>
      </c>
      <c r="H21" s="19"/>
      <c r="I21" s="39"/>
    </row>
    <row r="22" ht="30" customHeight="1" spans="1:9">
      <c r="A22" s="25"/>
      <c r="B22" s="19"/>
      <c r="C22" s="37"/>
      <c r="D22" s="13" t="s">
        <v>37</v>
      </c>
      <c r="E22" s="14">
        <v>10</v>
      </c>
      <c r="F22" s="14">
        <v>29</v>
      </c>
      <c r="G22" s="15">
        <v>1995</v>
      </c>
      <c r="H22" s="19"/>
      <c r="I22" s="39"/>
    </row>
    <row r="23" ht="30" customHeight="1" spans="1:9">
      <c r="A23" s="25"/>
      <c r="B23" s="19"/>
      <c r="C23" s="37"/>
      <c r="D23" s="13" t="s">
        <v>38</v>
      </c>
      <c r="E23" s="14">
        <v>15</v>
      </c>
      <c r="F23" s="14">
        <v>37</v>
      </c>
      <c r="G23" s="15">
        <v>2324</v>
      </c>
      <c r="H23" s="19"/>
      <c r="I23" s="39"/>
    </row>
    <row r="24" ht="30" customHeight="1" spans="1:9">
      <c r="A24" s="25"/>
      <c r="B24" s="19"/>
      <c r="C24" s="37"/>
      <c r="D24" s="13" t="s">
        <v>39</v>
      </c>
      <c r="E24" s="14">
        <v>10</v>
      </c>
      <c r="F24" s="14">
        <v>25</v>
      </c>
      <c r="G24" s="15">
        <v>1992</v>
      </c>
      <c r="H24" s="19"/>
      <c r="I24" s="39"/>
    </row>
    <row r="25" ht="30" customHeight="1" spans="1:9">
      <c r="A25" s="25"/>
      <c r="B25" s="19"/>
      <c r="C25" s="37"/>
      <c r="D25" s="13" t="s">
        <v>40</v>
      </c>
      <c r="E25" s="14">
        <v>10</v>
      </c>
      <c r="F25" s="14">
        <v>20</v>
      </c>
      <c r="G25" s="15">
        <v>1994</v>
      </c>
      <c r="H25" s="19"/>
      <c r="I25" s="39"/>
    </row>
    <row r="26" ht="30" customHeight="1" spans="1:9">
      <c r="A26" s="25"/>
      <c r="B26" s="19"/>
      <c r="C26" s="37"/>
      <c r="D26" s="13" t="s">
        <v>41</v>
      </c>
      <c r="E26" s="14">
        <v>10</v>
      </c>
      <c r="F26" s="14">
        <v>25</v>
      </c>
      <c r="G26" s="15">
        <v>1994</v>
      </c>
      <c r="H26" s="19"/>
      <c r="I26" s="39"/>
    </row>
    <row r="27" ht="30" customHeight="1" spans="1:9">
      <c r="A27" s="25"/>
      <c r="B27" s="19"/>
      <c r="C27" s="37"/>
      <c r="D27" s="13" t="s">
        <v>42</v>
      </c>
      <c r="E27" s="14">
        <v>10</v>
      </c>
      <c r="F27" s="14">
        <v>23</v>
      </c>
      <c r="G27" s="15">
        <v>1996</v>
      </c>
      <c r="H27" s="19"/>
      <c r="I27" s="39"/>
    </row>
    <row r="28" ht="30" customHeight="1" spans="1:9">
      <c r="A28" s="25"/>
      <c r="B28" s="19"/>
      <c r="C28" s="37"/>
      <c r="D28" s="13" t="s">
        <v>43</v>
      </c>
      <c r="E28" s="14">
        <v>10</v>
      </c>
      <c r="F28" s="14">
        <v>27</v>
      </c>
      <c r="G28" s="15">
        <v>1998</v>
      </c>
      <c r="H28" s="19"/>
      <c r="I28" s="39"/>
    </row>
    <row r="29" ht="30" customHeight="1" spans="1:9">
      <c r="A29" s="25"/>
      <c r="B29" s="19"/>
      <c r="C29" s="37"/>
      <c r="D29" s="13" t="s">
        <v>44</v>
      </c>
      <c r="E29" s="14">
        <v>10</v>
      </c>
      <c r="F29" s="14">
        <v>30</v>
      </c>
      <c r="G29" s="15">
        <v>1998</v>
      </c>
      <c r="H29" s="27"/>
      <c r="I29" s="40"/>
    </row>
    <row r="30" ht="30" customHeight="1" spans="1:9">
      <c r="A30" s="25"/>
      <c r="B30" s="27"/>
      <c r="C30" s="37"/>
      <c r="D30" s="41" t="s">
        <v>30</v>
      </c>
      <c r="E30" s="42">
        <f>SUM(E18:E29)</f>
        <v>145</v>
      </c>
      <c r="F30" s="42">
        <f>SUM(F18:F29)</f>
        <v>345</v>
      </c>
      <c r="G30" s="43">
        <f>SUM(G18:G29)</f>
        <v>29366</v>
      </c>
      <c r="H30" s="44" t="s">
        <v>14</v>
      </c>
      <c r="I30" s="45">
        <f>SUM(I18:I29)</f>
        <v>0</v>
      </c>
    </row>
    <row r="31" ht="30" customHeight="1" spans="1:9">
      <c r="A31" s="25"/>
      <c r="B31" s="46" t="s">
        <v>45</v>
      </c>
      <c r="C31" s="18">
        <v>100000</v>
      </c>
      <c r="D31" s="13" t="s">
        <v>46</v>
      </c>
      <c r="E31" s="14">
        <v>2</v>
      </c>
      <c r="F31" s="14">
        <v>0</v>
      </c>
      <c r="G31" s="15">
        <v>400.79</v>
      </c>
      <c r="H31" s="16" t="s">
        <v>47</v>
      </c>
      <c r="I31" s="17" t="s">
        <v>14</v>
      </c>
    </row>
    <row r="32" ht="30" customHeight="1" spans="1:9">
      <c r="A32" s="25"/>
      <c r="B32" s="47"/>
      <c r="C32" s="18"/>
      <c r="D32" s="13" t="s">
        <v>48</v>
      </c>
      <c r="E32" s="14" t="s">
        <v>14</v>
      </c>
      <c r="F32" s="14" t="s">
        <v>14</v>
      </c>
      <c r="G32" s="15">
        <v>7600</v>
      </c>
      <c r="H32" s="19"/>
      <c r="I32" s="20"/>
    </row>
    <row r="33" ht="30" customHeight="1" spans="1:9">
      <c r="A33" s="25"/>
      <c r="B33" s="47"/>
      <c r="C33" s="18"/>
      <c r="D33" s="13" t="s">
        <v>49</v>
      </c>
      <c r="E33" s="14">
        <v>10</v>
      </c>
      <c r="F33" s="14">
        <v>0</v>
      </c>
      <c r="G33" s="15">
        <v>2137.66</v>
      </c>
      <c r="H33" s="19"/>
      <c r="I33" s="20"/>
    </row>
    <row r="34" ht="30" customHeight="1" spans="1:9">
      <c r="A34" s="25"/>
      <c r="B34" s="47"/>
      <c r="C34" s="18"/>
      <c r="D34" s="13" t="s">
        <v>50</v>
      </c>
      <c r="E34" s="14">
        <v>1</v>
      </c>
      <c r="F34" s="14">
        <v>0</v>
      </c>
      <c r="G34" s="15">
        <v>191.9</v>
      </c>
      <c r="H34" s="19"/>
      <c r="I34" s="20"/>
    </row>
    <row r="35" ht="30" customHeight="1" spans="1:9">
      <c r="A35" s="25"/>
      <c r="B35" s="47"/>
      <c r="C35" s="18"/>
      <c r="D35" s="13" t="s">
        <v>51</v>
      </c>
      <c r="E35" s="48">
        <v>8</v>
      </c>
      <c r="F35" s="14">
        <v>15</v>
      </c>
      <c r="G35" s="15">
        <v>1592</v>
      </c>
      <c r="H35" s="19"/>
      <c r="I35" s="28"/>
    </row>
    <row r="36" customFormat="1" ht="30" customHeight="1" spans="1:9">
      <c r="A36" s="25"/>
      <c r="B36" s="47"/>
      <c r="C36" s="18"/>
      <c r="D36" s="13" t="s">
        <v>52</v>
      </c>
      <c r="E36" s="14">
        <v>2</v>
      </c>
      <c r="F36" s="14">
        <v>0</v>
      </c>
      <c r="G36" s="15">
        <v>0</v>
      </c>
      <c r="H36" s="24" t="s">
        <v>53</v>
      </c>
      <c r="I36" s="49">
        <v>385.2</v>
      </c>
    </row>
    <row r="37" customFormat="1" ht="30" customHeight="1" spans="1:9">
      <c r="A37" s="25"/>
      <c r="B37" s="47"/>
      <c r="C37" s="18"/>
      <c r="D37" s="13" t="s">
        <v>54</v>
      </c>
      <c r="E37" s="14">
        <v>6</v>
      </c>
      <c r="F37" s="14">
        <v>1</v>
      </c>
      <c r="G37" s="15">
        <v>2398</v>
      </c>
      <c r="H37" s="16" t="s">
        <v>47</v>
      </c>
      <c r="I37" s="50" t="s">
        <v>14</v>
      </c>
    </row>
    <row r="38" customFormat="1" ht="30" customHeight="1" spans="1:9">
      <c r="A38" s="25"/>
      <c r="B38" s="47"/>
      <c r="C38" s="18"/>
      <c r="D38" s="13" t="s">
        <v>55</v>
      </c>
      <c r="E38" s="14" t="s">
        <v>14</v>
      </c>
      <c r="F38" s="14" t="s">
        <v>14</v>
      </c>
      <c r="G38" s="15">
        <v>6384</v>
      </c>
      <c r="H38" s="19"/>
      <c r="I38" s="50"/>
    </row>
    <row r="39" customFormat="1" ht="30" customHeight="1" spans="1:9">
      <c r="A39" s="25"/>
      <c r="B39" s="47"/>
      <c r="C39" s="18"/>
      <c r="D39" s="13" t="s">
        <v>56</v>
      </c>
      <c r="E39" s="14">
        <v>6</v>
      </c>
      <c r="F39" s="14">
        <v>0</v>
      </c>
      <c r="G39" s="15">
        <v>1195.2</v>
      </c>
      <c r="H39" s="19"/>
      <c r="I39" s="50"/>
    </row>
    <row r="40" customFormat="1" ht="30" customHeight="1" spans="1:9">
      <c r="A40" s="25"/>
      <c r="B40" s="47"/>
      <c r="C40" s="18"/>
      <c r="D40" s="13" t="s">
        <v>57</v>
      </c>
      <c r="E40" s="14">
        <v>6</v>
      </c>
      <c r="F40" s="14">
        <v>0</v>
      </c>
      <c r="G40" s="15">
        <v>1195.2</v>
      </c>
      <c r="H40" s="19"/>
      <c r="I40" s="50"/>
    </row>
    <row r="41" customFormat="1" ht="30" customHeight="1" spans="1:9">
      <c r="A41" s="25"/>
      <c r="B41" s="47"/>
      <c r="C41" s="18"/>
      <c r="D41" s="13" t="s">
        <v>58</v>
      </c>
      <c r="E41" s="14" t="s">
        <v>14</v>
      </c>
      <c r="F41" s="14" t="s">
        <v>14</v>
      </c>
      <c r="G41" s="15">
        <v>6840</v>
      </c>
      <c r="H41" s="19"/>
      <c r="I41" s="50"/>
    </row>
    <row r="42" customFormat="1" ht="30" customHeight="1" spans="1:9">
      <c r="A42" s="25"/>
      <c r="B42" s="47"/>
      <c r="C42" s="18"/>
      <c r="D42" s="13" t="s">
        <v>59</v>
      </c>
      <c r="E42" s="14">
        <v>5</v>
      </c>
      <c r="F42" s="14">
        <v>0</v>
      </c>
      <c r="G42" s="51">
        <v>1994</v>
      </c>
      <c r="H42" s="19"/>
      <c r="I42" s="50"/>
    </row>
    <row r="43" customFormat="1" ht="30" customHeight="1" spans="1:9">
      <c r="A43" s="25"/>
      <c r="B43" s="47"/>
      <c r="C43" s="18"/>
      <c r="D43" s="13" t="s">
        <v>60</v>
      </c>
      <c r="E43" s="14">
        <v>5</v>
      </c>
      <c r="F43" s="14">
        <v>0</v>
      </c>
      <c r="G43" s="52"/>
      <c r="H43" s="19"/>
      <c r="I43" s="50"/>
    </row>
    <row r="44" customFormat="1" ht="30" customHeight="1" spans="1:9">
      <c r="A44" s="25"/>
      <c r="B44" s="47"/>
      <c r="C44" s="18"/>
      <c r="D44" s="13" t="s">
        <v>61</v>
      </c>
      <c r="E44" s="14">
        <v>5</v>
      </c>
      <c r="F44" s="14">
        <v>0</v>
      </c>
      <c r="G44" s="15">
        <v>998</v>
      </c>
      <c r="H44" s="19"/>
      <c r="I44" s="50"/>
    </row>
    <row r="45" customFormat="1" ht="30" customHeight="1" spans="1:9">
      <c r="A45" s="25"/>
      <c r="B45" s="47"/>
      <c r="C45" s="18"/>
      <c r="D45" s="13" t="s">
        <v>62</v>
      </c>
      <c r="E45" s="14" t="s">
        <v>14</v>
      </c>
      <c r="F45" s="14" t="s">
        <v>14</v>
      </c>
      <c r="G45" s="15">
        <v>7600</v>
      </c>
      <c r="H45" s="19"/>
      <c r="I45" s="50"/>
    </row>
    <row r="46" customFormat="1" ht="30" customHeight="1" spans="1:9">
      <c r="A46" s="25"/>
      <c r="B46" s="47"/>
      <c r="C46" s="18"/>
      <c r="D46" s="53">
        <v>45974</v>
      </c>
      <c r="E46" s="14">
        <v>3</v>
      </c>
      <c r="F46" s="14">
        <v>2</v>
      </c>
      <c r="G46" s="15">
        <v>999</v>
      </c>
      <c r="H46" s="19"/>
      <c r="I46" s="50"/>
    </row>
    <row r="47" customFormat="1" ht="30" customHeight="1" spans="1:9">
      <c r="A47" s="25"/>
      <c r="B47" s="47"/>
      <c r="C47" s="18"/>
      <c r="D47" s="53" t="s">
        <v>63</v>
      </c>
      <c r="E47" s="14" t="s">
        <v>14</v>
      </c>
      <c r="F47" s="14" t="s">
        <v>14</v>
      </c>
      <c r="G47" s="15">
        <v>7600</v>
      </c>
      <c r="H47" s="19"/>
      <c r="I47" s="50"/>
    </row>
    <row r="48" customFormat="1" ht="30" customHeight="1" spans="1:9">
      <c r="A48" s="25"/>
      <c r="B48" s="47"/>
      <c r="C48" s="18"/>
      <c r="D48" s="53" t="s">
        <v>64</v>
      </c>
      <c r="E48" s="14">
        <v>8</v>
      </c>
      <c r="F48" s="14">
        <v>5</v>
      </c>
      <c r="G48" s="15">
        <v>1522.13</v>
      </c>
      <c r="H48" s="19"/>
      <c r="I48" s="50"/>
    </row>
    <row r="49" customFormat="1" ht="30" customHeight="1" spans="1:9">
      <c r="A49" s="25"/>
      <c r="B49" s="47"/>
      <c r="C49" s="18"/>
      <c r="D49" s="53" t="s">
        <v>65</v>
      </c>
      <c r="E49" s="14" t="s">
        <v>14</v>
      </c>
      <c r="F49" s="14" t="s">
        <v>14</v>
      </c>
      <c r="G49" s="15">
        <v>657.4</v>
      </c>
      <c r="H49" s="19"/>
      <c r="I49" s="50"/>
    </row>
    <row r="50" customFormat="1" ht="30" customHeight="1" spans="1:9">
      <c r="A50" s="25"/>
      <c r="B50" s="47"/>
      <c r="C50" s="18"/>
      <c r="D50" s="41" t="s">
        <v>30</v>
      </c>
      <c r="E50" s="42">
        <f>SUM(E31:E49)</f>
        <v>67</v>
      </c>
      <c r="F50" s="42">
        <f>SUM(F31:F49)</f>
        <v>23</v>
      </c>
      <c r="G50" s="43">
        <f>SUM(G31:G49)</f>
        <v>51305.28</v>
      </c>
      <c r="H50" s="44" t="s">
        <v>14</v>
      </c>
      <c r="I50" s="54">
        <f>SUM(I36:I49)</f>
        <v>385.2</v>
      </c>
    </row>
    <row r="51" s="2" customFormat="1" ht="30" customHeight="1" spans="1:9">
      <c r="A51" s="29" t="s">
        <v>30</v>
      </c>
      <c r="B51" s="30"/>
      <c r="C51" s="31">
        <f>SUM(C18:C50)</f>
        <v>130000</v>
      </c>
      <c r="D51" s="32" t="s">
        <v>14</v>
      </c>
      <c r="E51" s="33">
        <f>E30+E50</f>
        <v>212</v>
      </c>
      <c r="F51" s="33">
        <f>F30+F50</f>
        <v>368</v>
      </c>
      <c r="G51" s="55">
        <f>G30+G50</f>
        <v>80671.28</v>
      </c>
      <c r="H51" s="35" t="s">
        <v>14</v>
      </c>
      <c r="I51" s="36" t="s">
        <v>14</v>
      </c>
    </row>
    <row r="52" s="2" customFormat="1" ht="30" customHeight="1" spans="1:9">
      <c r="A52" s="23">
        <v>7</v>
      </c>
      <c r="B52" s="46" t="s">
        <v>66</v>
      </c>
      <c r="C52" s="12">
        <v>36000</v>
      </c>
      <c r="D52" s="13" t="s">
        <v>67</v>
      </c>
      <c r="E52" s="14">
        <v>40</v>
      </c>
      <c r="F52" s="14">
        <v>0</v>
      </c>
      <c r="G52" s="15">
        <v>4000</v>
      </c>
      <c r="H52" s="16" t="s">
        <v>68</v>
      </c>
      <c r="I52" s="56" t="s">
        <v>14</v>
      </c>
    </row>
    <row r="53" ht="30" customHeight="1" spans="1:9">
      <c r="A53" s="25"/>
      <c r="B53" s="47"/>
      <c r="C53" s="18"/>
      <c r="D53" s="13" t="s">
        <v>69</v>
      </c>
      <c r="E53" s="14">
        <v>50</v>
      </c>
      <c r="F53" s="14">
        <v>1</v>
      </c>
      <c r="G53" s="15">
        <v>4950</v>
      </c>
      <c r="H53" s="19"/>
      <c r="I53" s="57"/>
    </row>
    <row r="54" ht="30" customHeight="1" spans="1:9">
      <c r="A54" s="25"/>
      <c r="B54" s="47"/>
      <c r="C54" s="18"/>
      <c r="D54" s="13" t="s">
        <v>70</v>
      </c>
      <c r="E54" s="14">
        <v>33</v>
      </c>
      <c r="F54" s="14">
        <v>0</v>
      </c>
      <c r="G54" s="15">
        <v>4950</v>
      </c>
      <c r="H54" s="19"/>
      <c r="I54" s="57"/>
    </row>
    <row r="55" ht="30" customHeight="1" spans="1:9">
      <c r="A55" s="25"/>
      <c r="B55" s="47"/>
      <c r="C55" s="18"/>
      <c r="D55" s="13" t="s">
        <v>71</v>
      </c>
      <c r="E55" s="14">
        <v>27</v>
      </c>
      <c r="F55" s="14">
        <v>0</v>
      </c>
      <c r="G55" s="15">
        <v>4127.9</v>
      </c>
      <c r="H55" s="19"/>
      <c r="I55" s="57"/>
    </row>
    <row r="56" ht="30" customHeight="1" spans="1:9">
      <c r="A56" s="26"/>
      <c r="B56" s="58"/>
      <c r="C56" s="21"/>
      <c r="D56" s="13" t="s">
        <v>72</v>
      </c>
      <c r="E56" s="14">
        <v>13</v>
      </c>
      <c r="F56" s="14">
        <v>0</v>
      </c>
      <c r="G56" s="15">
        <v>1943.5</v>
      </c>
      <c r="H56" s="19"/>
      <c r="I56" s="59"/>
    </row>
    <row r="57" ht="30" customHeight="1" spans="1:9">
      <c r="A57" s="29" t="s">
        <v>30</v>
      </c>
      <c r="B57" s="30"/>
      <c r="C57" s="31">
        <f>SUM(C52:C56)</f>
        <v>36000</v>
      </c>
      <c r="D57" s="32" t="s">
        <v>14</v>
      </c>
      <c r="E57" s="60">
        <f>SUM(E52:E56)</f>
        <v>163</v>
      </c>
      <c r="F57" s="60">
        <f>SUM(F52:F56)</f>
        <v>1</v>
      </c>
      <c r="G57" s="31">
        <f>SUM(G52:G56)</f>
        <v>19971.4</v>
      </c>
      <c r="H57" s="35" t="s">
        <v>14</v>
      </c>
      <c r="I57" s="36" t="s">
        <v>14</v>
      </c>
    </row>
    <row r="58" ht="30" customHeight="1" spans="1:9">
      <c r="A58" s="61">
        <v>8</v>
      </c>
      <c r="B58" s="46" t="s">
        <v>73</v>
      </c>
      <c r="C58" s="62">
        <v>25000</v>
      </c>
      <c r="D58" s="63" t="s">
        <v>74</v>
      </c>
      <c r="E58" s="64">
        <v>20</v>
      </c>
      <c r="F58" s="64">
        <v>0</v>
      </c>
      <c r="G58" s="65">
        <v>2436</v>
      </c>
      <c r="H58" s="24" t="s">
        <v>75</v>
      </c>
      <c r="I58" s="17" t="s">
        <v>14</v>
      </c>
    </row>
    <row r="59" ht="30" customHeight="1" spans="1:9">
      <c r="A59" s="66"/>
      <c r="B59" s="47"/>
      <c r="C59" s="67"/>
      <c r="D59" s="68" t="s">
        <v>76</v>
      </c>
      <c r="E59" s="69">
        <v>50</v>
      </c>
      <c r="F59" s="69">
        <v>2</v>
      </c>
      <c r="G59" s="70">
        <v>902.4</v>
      </c>
      <c r="H59" s="71" t="s">
        <v>77</v>
      </c>
      <c r="I59" s="20"/>
    </row>
    <row r="60" ht="30" customHeight="1" spans="1:9">
      <c r="A60" s="72"/>
      <c r="B60" s="58"/>
      <c r="C60" s="73"/>
      <c r="D60" s="74"/>
      <c r="E60" s="75"/>
      <c r="F60" s="75"/>
      <c r="G60" s="65">
        <v>14069.4</v>
      </c>
      <c r="H60" s="24" t="s">
        <v>75</v>
      </c>
      <c r="I60" s="28"/>
    </row>
    <row r="61" ht="30" customHeight="1" spans="1:9">
      <c r="A61" s="29" t="s">
        <v>30</v>
      </c>
      <c r="B61" s="30"/>
      <c r="C61" s="31">
        <f>C58</f>
        <v>25000</v>
      </c>
      <c r="D61" s="32" t="s">
        <v>14</v>
      </c>
      <c r="E61" s="60">
        <f>SUM(E58:E60)</f>
        <v>70</v>
      </c>
      <c r="F61" s="60">
        <f>SUM(F58:F60)</f>
        <v>2</v>
      </c>
      <c r="G61" s="31">
        <f>SUM(G58:G60)</f>
        <v>17407.8</v>
      </c>
      <c r="H61" s="35" t="s">
        <v>14</v>
      </c>
      <c r="I61" s="36" t="s">
        <v>14</v>
      </c>
    </row>
    <row r="62" ht="30" customHeight="1" spans="1:9">
      <c r="A62" s="61">
        <v>9</v>
      </c>
      <c r="B62" s="46" t="s">
        <v>78</v>
      </c>
      <c r="C62" s="62">
        <v>20000</v>
      </c>
      <c r="D62" s="63" t="s">
        <v>79</v>
      </c>
      <c r="E62" s="64">
        <v>6</v>
      </c>
      <c r="F62" s="64">
        <v>0</v>
      </c>
      <c r="G62" s="62">
        <v>2555.8</v>
      </c>
      <c r="H62" s="16" t="s">
        <v>80</v>
      </c>
      <c r="I62" s="17" t="s">
        <v>14</v>
      </c>
    </row>
    <row r="63" ht="30" customHeight="1" spans="1:9">
      <c r="A63" s="66"/>
      <c r="B63" s="47"/>
      <c r="C63" s="67"/>
      <c r="D63" s="63" t="s">
        <v>81</v>
      </c>
      <c r="E63" s="64">
        <v>1</v>
      </c>
      <c r="F63" s="64">
        <v>0</v>
      </c>
      <c r="G63" s="67"/>
      <c r="H63" s="19"/>
      <c r="I63" s="20"/>
    </row>
    <row r="64" ht="30" customHeight="1" spans="1:9">
      <c r="A64" s="66"/>
      <c r="B64" s="47"/>
      <c r="C64" s="67"/>
      <c r="D64" s="63" t="s">
        <v>82</v>
      </c>
      <c r="E64" s="64">
        <v>7</v>
      </c>
      <c r="F64" s="64">
        <v>0</v>
      </c>
      <c r="G64" s="67"/>
      <c r="H64" s="19"/>
      <c r="I64" s="20"/>
    </row>
    <row r="65" ht="30" customHeight="1" spans="1:9">
      <c r="A65" s="66"/>
      <c r="B65" s="47"/>
      <c r="C65" s="67"/>
      <c r="D65" s="63" t="s">
        <v>83</v>
      </c>
      <c r="E65" s="64">
        <v>1</v>
      </c>
      <c r="F65" s="64">
        <v>0</v>
      </c>
      <c r="G65" s="73"/>
      <c r="H65" s="19"/>
      <c r="I65" s="20"/>
    </row>
    <row r="66" ht="30" customHeight="1" spans="1:9">
      <c r="A66" s="66"/>
      <c r="B66" s="47"/>
      <c r="C66" s="67"/>
      <c r="D66" s="63" t="s">
        <v>84</v>
      </c>
      <c r="E66" s="64">
        <v>14</v>
      </c>
      <c r="F66" s="64">
        <v>26</v>
      </c>
      <c r="G66" s="62">
        <v>5994</v>
      </c>
      <c r="H66" s="19"/>
      <c r="I66" s="20"/>
    </row>
    <row r="67" ht="30" customHeight="1" spans="1:9">
      <c r="A67" s="66"/>
      <c r="B67" s="47"/>
      <c r="C67" s="67"/>
      <c r="D67" s="63" t="s">
        <v>85</v>
      </c>
      <c r="E67" s="64">
        <v>9</v>
      </c>
      <c r="F67" s="64">
        <v>18</v>
      </c>
      <c r="G67" s="73"/>
      <c r="H67" s="19"/>
      <c r="I67" s="20"/>
    </row>
    <row r="68" ht="30" customHeight="1" spans="1:9">
      <c r="A68" s="66"/>
      <c r="B68" s="47"/>
      <c r="C68" s="67"/>
      <c r="D68" s="63" t="s">
        <v>86</v>
      </c>
      <c r="E68" s="64">
        <v>15</v>
      </c>
      <c r="F68" s="64">
        <v>10</v>
      </c>
      <c r="G68" s="65">
        <v>2997</v>
      </c>
      <c r="H68" s="19"/>
      <c r="I68" s="20"/>
    </row>
    <row r="69" ht="30" customHeight="1" spans="1:9">
      <c r="A69" s="66"/>
      <c r="B69" s="47"/>
      <c r="C69" s="67"/>
      <c r="D69" s="63" t="s">
        <v>87</v>
      </c>
      <c r="E69" s="64">
        <v>5</v>
      </c>
      <c r="F69" s="64">
        <v>0</v>
      </c>
      <c r="G69" s="65">
        <v>2997</v>
      </c>
      <c r="H69" s="19"/>
      <c r="I69" s="20"/>
    </row>
    <row r="70" ht="30" customHeight="1" spans="1:9">
      <c r="A70" s="66"/>
      <c r="B70" s="47"/>
      <c r="C70" s="67"/>
      <c r="D70" s="63" t="s">
        <v>88</v>
      </c>
      <c r="E70" s="64">
        <v>5</v>
      </c>
      <c r="F70" s="64">
        <v>0</v>
      </c>
      <c r="G70" s="65" t="s">
        <v>14</v>
      </c>
      <c r="H70" s="19"/>
      <c r="I70" s="20"/>
    </row>
    <row r="71" ht="30" customHeight="1" spans="1:9">
      <c r="A71" s="66"/>
      <c r="B71" s="47"/>
      <c r="C71" s="67"/>
      <c r="D71" s="63" t="s">
        <v>89</v>
      </c>
      <c r="E71" s="64">
        <v>4</v>
      </c>
      <c r="F71" s="64">
        <v>6</v>
      </c>
      <c r="G71" s="65" t="s">
        <v>14</v>
      </c>
      <c r="H71" s="19"/>
      <c r="I71" s="20"/>
    </row>
    <row r="72" ht="30" customHeight="1" spans="1:9">
      <c r="A72" s="66"/>
      <c r="B72" s="47"/>
      <c r="C72" s="67"/>
      <c r="D72" s="63" t="s">
        <v>90</v>
      </c>
      <c r="E72" s="64">
        <v>2</v>
      </c>
      <c r="F72" s="64">
        <v>0</v>
      </c>
      <c r="G72" s="65" t="s">
        <v>14</v>
      </c>
      <c r="H72" s="19"/>
      <c r="I72" s="20"/>
    </row>
    <row r="73" ht="30" customHeight="1" spans="1:9">
      <c r="A73" s="66"/>
      <c r="B73" s="47"/>
      <c r="C73" s="67"/>
      <c r="D73" s="68" t="s">
        <v>91</v>
      </c>
      <c r="E73" s="64">
        <v>6</v>
      </c>
      <c r="F73" s="64">
        <v>0</v>
      </c>
      <c r="G73" s="65" t="s">
        <v>14</v>
      </c>
      <c r="H73" s="19"/>
      <c r="I73" s="20"/>
    </row>
    <row r="74" ht="30" customHeight="1" spans="1:9">
      <c r="A74" s="66"/>
      <c r="B74" s="47"/>
      <c r="C74" s="67"/>
      <c r="D74" s="74"/>
      <c r="E74" s="64">
        <v>11</v>
      </c>
      <c r="F74" s="64">
        <v>0</v>
      </c>
      <c r="G74" s="65">
        <v>2118.4</v>
      </c>
      <c r="H74" s="19"/>
      <c r="I74" s="20"/>
    </row>
    <row r="75" ht="30" customHeight="1" spans="1:9">
      <c r="A75" s="29" t="s">
        <v>30</v>
      </c>
      <c r="B75" s="30"/>
      <c r="C75" s="31">
        <f>C62</f>
        <v>20000</v>
      </c>
      <c r="D75" s="32" t="s">
        <v>14</v>
      </c>
      <c r="E75" s="60">
        <f>SUM(E62:E74)</f>
        <v>86</v>
      </c>
      <c r="F75" s="60">
        <f>SUM(F62:F74)</f>
        <v>60</v>
      </c>
      <c r="G75" s="31">
        <f>SUM(G62:G74)</f>
        <v>16662.2</v>
      </c>
      <c r="H75" s="35" t="s">
        <v>14</v>
      </c>
      <c r="I75" s="36" t="s">
        <v>14</v>
      </c>
    </row>
    <row r="76" ht="30" customHeight="1" spans="1:9">
      <c r="A76" s="76">
        <v>10</v>
      </c>
      <c r="B76" s="11" t="s">
        <v>92</v>
      </c>
      <c r="C76" s="77">
        <v>0</v>
      </c>
      <c r="D76" s="13" t="s">
        <v>93</v>
      </c>
      <c r="E76" s="64">
        <v>279</v>
      </c>
      <c r="F76" s="78">
        <v>0</v>
      </c>
      <c r="G76" s="77">
        <v>0</v>
      </c>
      <c r="H76" s="79"/>
      <c r="I76" s="80"/>
    </row>
    <row r="77" ht="30" customHeight="1" spans="1:9">
      <c r="A77" s="29" t="s">
        <v>30</v>
      </c>
      <c r="B77" s="30"/>
      <c r="C77" s="31">
        <f>SUM(C76:C76)</f>
        <v>0</v>
      </c>
      <c r="D77" s="32" t="s">
        <v>14</v>
      </c>
      <c r="E77" s="60">
        <f>SUM(E76)</f>
        <v>279</v>
      </c>
      <c r="F77" s="60">
        <f>SUM(F76)</f>
        <v>0</v>
      </c>
      <c r="G77" s="31">
        <f>G76</f>
        <v>0</v>
      </c>
      <c r="H77" s="35" t="s">
        <v>14</v>
      </c>
      <c r="I77" s="36" t="s">
        <v>14</v>
      </c>
    </row>
    <row r="78" ht="30" customHeight="1" spans="1:9">
      <c r="A78" s="81" t="s">
        <v>94</v>
      </c>
      <c r="B78" s="82"/>
      <c r="C78" s="83">
        <f>C17+C51+C57+C61</f>
        <v>291000</v>
      </c>
      <c r="D78" s="84" t="s">
        <v>14</v>
      </c>
      <c r="E78" s="85">
        <f>E17+E51+E57+E61+E75+E77</f>
        <v>1285</v>
      </c>
      <c r="F78" s="85">
        <f>F17+F51+F57+F61+F75+F77</f>
        <v>475</v>
      </c>
      <c r="G78" s="86">
        <f>G17+G51+G57+G61+G75+G77</f>
        <v>193100.05</v>
      </c>
      <c r="H78" s="84" t="s">
        <v>14</v>
      </c>
      <c r="I78" s="87" t="s">
        <v>14</v>
      </c>
    </row>
    <row r="79" ht="30" customHeight="1"/>
    <row r="80" ht="30" customHeight="1" spans="1:9">
      <c r="A80" s="88" t="s">
        <v>2</v>
      </c>
      <c r="B80" s="89" t="s">
        <v>95</v>
      </c>
      <c r="C80" s="90" t="s">
        <v>96</v>
      </c>
    </row>
    <row r="81" ht="30" customHeight="1" spans="1:3">
      <c r="A81" s="91">
        <v>1</v>
      </c>
      <c r="B81" s="92" t="s">
        <v>97</v>
      </c>
      <c r="C81" s="93">
        <v>22</v>
      </c>
    </row>
    <row r="82" ht="30" customHeight="1" spans="1:3">
      <c r="A82" s="91">
        <v>2</v>
      </c>
      <c r="B82" s="92" t="s">
        <v>98</v>
      </c>
      <c r="C82" s="93">
        <v>50</v>
      </c>
    </row>
    <row r="83" ht="30" customHeight="1" spans="1:3">
      <c r="A83" s="91">
        <v>3</v>
      </c>
      <c r="B83" s="92" t="s">
        <v>99</v>
      </c>
      <c r="C83" s="93">
        <v>206</v>
      </c>
    </row>
    <row r="84" ht="30" customHeight="1" spans="1:3">
      <c r="A84" s="91">
        <v>4</v>
      </c>
      <c r="B84" s="92" t="s">
        <v>100</v>
      </c>
      <c r="C84" s="93">
        <v>337</v>
      </c>
    </row>
    <row r="85" ht="30" customHeight="1" spans="1:3">
      <c r="A85" s="91">
        <v>5</v>
      </c>
      <c r="B85" s="92" t="s">
        <v>101</v>
      </c>
      <c r="C85" s="93">
        <v>46</v>
      </c>
    </row>
    <row r="86" ht="30" customHeight="1" spans="1:3">
      <c r="A86" s="91">
        <v>6</v>
      </c>
      <c r="B86" s="92" t="s">
        <v>102</v>
      </c>
      <c r="C86" s="93">
        <v>61</v>
      </c>
    </row>
    <row r="87" ht="30" customHeight="1" spans="1:3">
      <c r="A87" s="91">
        <v>7</v>
      </c>
      <c r="B87" s="92" t="s">
        <v>103</v>
      </c>
      <c r="C87" s="93">
        <v>68</v>
      </c>
    </row>
    <row r="88" ht="30" customHeight="1" spans="1:3">
      <c r="A88" s="91">
        <v>8</v>
      </c>
      <c r="B88" s="92" t="s">
        <v>104</v>
      </c>
      <c r="C88" s="93">
        <v>199</v>
      </c>
    </row>
    <row r="89" ht="30" customHeight="1" spans="1:3">
      <c r="A89" s="91">
        <v>9</v>
      </c>
      <c r="B89" s="92" t="s">
        <v>105</v>
      </c>
      <c r="C89" s="93">
        <v>506</v>
      </c>
    </row>
    <row r="90" ht="30" customHeight="1" spans="1:3">
      <c r="A90" s="91">
        <v>10</v>
      </c>
      <c r="B90" s="92" t="s">
        <v>106</v>
      </c>
      <c r="C90" s="93">
        <v>724</v>
      </c>
    </row>
    <row r="91" ht="30" customHeight="1" spans="1:3">
      <c r="A91" s="91">
        <v>11</v>
      </c>
      <c r="B91" s="92" t="s">
        <v>107</v>
      </c>
      <c r="C91" s="93">
        <v>902</v>
      </c>
    </row>
    <row r="92" ht="30" customHeight="1" spans="1:3">
      <c r="A92" s="91">
        <v>12</v>
      </c>
      <c r="B92" s="94" t="s">
        <v>108</v>
      </c>
      <c r="C92" s="95">
        <f>E78</f>
        <v>1285</v>
      </c>
    </row>
    <row r="93" ht="30" customHeight="1" spans="1:3">
      <c r="A93" s="96" t="s">
        <v>30</v>
      </c>
      <c r="B93" s="97"/>
      <c r="C93" s="98">
        <f>SUM(C81:C92)</f>
        <v>4406</v>
      </c>
    </row>
  </sheetData>
  <mergeCells count="48">
    <mergeCell ref="A1:I1"/>
    <mergeCell ref="A2:I2"/>
    <mergeCell ref="A17:B17"/>
    <mergeCell ref="A51:B51"/>
    <mergeCell ref="A57:B57"/>
    <mergeCell ref="A61:B61"/>
    <mergeCell ref="A75:B75"/>
    <mergeCell ref="A77:B77"/>
    <mergeCell ref="A78:B78"/>
    <mergeCell ref="A93:B93"/>
    <mergeCell ref="A8:A16"/>
    <mergeCell ref="A18:A50"/>
    <mergeCell ref="A52:A56"/>
    <mergeCell ref="A58:A60"/>
    <mergeCell ref="A62:A74"/>
    <mergeCell ref="B8:B16"/>
    <mergeCell ref="B18:B30"/>
    <mergeCell ref="B31:B50"/>
    <mergeCell ref="B52:B56"/>
    <mergeCell ref="B58:B60"/>
    <mergeCell ref="B62:B74"/>
    <mergeCell ref="C4:C6"/>
    <mergeCell ref="C8:C16"/>
    <mergeCell ref="C18:C30"/>
    <mergeCell ref="C31:C50"/>
    <mergeCell ref="C52:C56"/>
    <mergeCell ref="C58:C60"/>
    <mergeCell ref="C62:C74"/>
    <mergeCell ref="D59:D60"/>
    <mergeCell ref="D73:D74"/>
    <mergeCell ref="E59:E60"/>
    <mergeCell ref="F59:F60"/>
    <mergeCell ref="G42:G43"/>
    <mergeCell ref="G62:G65"/>
    <mergeCell ref="G66:G67"/>
    <mergeCell ref="H4:H16"/>
    <mergeCell ref="H18:H29"/>
    <mergeCell ref="H31:H35"/>
    <mergeCell ref="H37:H49"/>
    <mergeCell ref="H52:H56"/>
    <mergeCell ref="H62:H74"/>
    <mergeCell ref="I4:I16"/>
    <mergeCell ref="I18:I29"/>
    <mergeCell ref="I31:I35"/>
    <mergeCell ref="I37:I49"/>
    <mergeCell ref="I52:I56"/>
    <mergeCell ref="I58:I60"/>
    <mergeCell ref="I62:I74"/>
  </mergeCells>
  <pageMargins left="0.75" right="0.75" top="0.354166666666667" bottom="0.354166666666667" header="0.5" footer="0.5"/>
  <pageSetup paperSize="9" scale="3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钧泽</cp:lastModifiedBy>
  <dcterms:created xsi:type="dcterms:W3CDTF">2022-03-04T03:20:00Z</dcterms:created>
  <dcterms:modified xsi:type="dcterms:W3CDTF">2026-02-11T10:11:30Z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E028C33635F24B45922A2DC39BA6EEB8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